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E92" i="1"/>
  <c r="D86"/>
  <c r="D80"/>
  <c r="D70"/>
  <c r="D68" s="1"/>
  <c r="D59" s="1"/>
  <c r="D69"/>
  <c r="E44"/>
  <c r="C38"/>
  <c r="F26"/>
  <c r="E26"/>
  <c r="G25"/>
  <c r="F25"/>
  <c r="E25"/>
  <c r="G24"/>
  <c r="F24"/>
  <c r="E24"/>
  <c r="F23"/>
  <c r="E23"/>
  <c r="D66" l="1"/>
  <c r="D46"/>
  <c r="E91"/>
</calcChain>
</file>

<file path=xl/sharedStrings.xml><?xml version="1.0" encoding="utf-8"?>
<sst xmlns="http://schemas.openxmlformats.org/spreadsheetml/2006/main" count="138" uniqueCount="115">
  <si>
    <t>О Т Ч Е Т  о  выполнении договора управления</t>
  </si>
  <si>
    <t>АО "ДК Нижегородского района"</t>
  </si>
  <si>
    <t>за 2018 год</t>
  </si>
  <si>
    <t>ул.Звездинка дом № 9</t>
  </si>
  <si>
    <t xml:space="preserve">Год постройки </t>
  </si>
  <si>
    <t>год</t>
  </si>
  <si>
    <t>Площадь</t>
  </si>
  <si>
    <t>м2</t>
  </si>
  <si>
    <t>Категория</t>
  </si>
  <si>
    <t xml:space="preserve">"Многоквартирные или жилые дома со всеми видами </t>
  </si>
  <si>
    <t>благоустройства с лифтами и мусоропроводами"</t>
  </si>
  <si>
    <t>Размер платы за содержание и ремонт жилья  установлен</t>
  </si>
  <si>
    <t xml:space="preserve">в соответствии с протоколом общего собрания Собственников </t>
  </si>
  <si>
    <t>от  10.04.2012г.г.б/н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</si>
  <si>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</si>
  <si>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</si>
  <si>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</si>
  <si>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</si>
  <si>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</si>
  <si>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 xml:space="preserve">Начислено </t>
  </si>
  <si>
    <t>Оплачено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</si>
  <si>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</si>
  <si>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</si>
  <si>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</si>
  <si>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</si>
  <si>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01.01.2018г. с учетом прошлых лет</t>
  </si>
  <si>
    <t>за текущий год</t>
  </si>
  <si>
    <t>по состоянию на конец отчетного  года</t>
  </si>
  <si>
    <t>без учета денежных средств за 2008-2017г.</t>
  </si>
  <si>
    <t>Содержание общего имущества</t>
  </si>
  <si>
    <t>Текущий ремонт</t>
  </si>
  <si>
    <t>Капитальный ремонт</t>
  </si>
  <si>
    <t>Управление МКД</t>
  </si>
  <si>
    <t>* с учетом затрат на организацию сбора платежей по услуге</t>
  </si>
  <si>
    <t>2. Поступления от договоров об использовании объектов общего имущества за текущий год</t>
  </si>
  <si>
    <t>Наименование договора</t>
  </si>
  <si>
    <t>Организация</t>
  </si>
  <si>
    <t>Сумма полученная, в руб.</t>
  </si>
  <si>
    <t>Цель использования средств</t>
  </si>
  <si>
    <t>Сумма использования средств, руб.</t>
  </si>
  <si>
    <t>№ 1690 КО/РВИ от 01.09.2017</t>
  </si>
  <si>
    <t>Дарвин КА ООО</t>
  </si>
  <si>
    <t>№ 1688 КО/РВИ от 01.09.2017</t>
  </si>
  <si>
    <t>МОСТ РА ООО</t>
  </si>
  <si>
    <t>№ 1767КО/РВИ от 02.04.2018</t>
  </si>
  <si>
    <t>ИнтерМедиа Менеджмент ООО</t>
  </si>
  <si>
    <t>№ 19/11-ТТК-СВ от 01.01.2011</t>
  </si>
  <si>
    <t>ТрансТелеКом Компания ЗАО</t>
  </si>
  <si>
    <t>№ 808КО/РВИ от 01.11.2012</t>
  </si>
  <si>
    <t>МТС ПАО</t>
  </si>
  <si>
    <t>№ 02/11ДНР от 01.04.2011</t>
  </si>
  <si>
    <t>ВЫМПЕЛКОМ ПАО</t>
  </si>
  <si>
    <t>Итого: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</si>
  <si>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</si>
  <si>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</si>
  <si>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</si>
  <si>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1. СОДЕРЖАНИЕ ОБЩЕГО ИМУЩЕСТВА МКД</t>
  </si>
  <si>
    <t>Осмотр общего имущества многоквартирного дома: кровля, мусоропроводы,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</si>
  <si>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ООО "Коммуналстрой-НН"</t>
  </si>
  <si>
    <t>Подготовка  МКД к сезонной эксплуатации : очистка кровель, консервация системы ЦО,  приведение в порядок чердачных и подвальных помещений , прочие</t>
  </si>
  <si>
    <t>Подготовка к сезонной эксплуатации: Ремонт, регулировка и испытание систем ЦО; слив и заполнение водой системы ЦО</t>
  </si>
  <si>
    <t>Проверка и наладка противопожарных систем</t>
  </si>
  <si>
    <t>ООО "Поволжье-НВ"</t>
  </si>
  <si>
    <t>Обслуживание внутридомового газового оборудования и внутридомовых газопроводов</t>
  </si>
  <si>
    <t>ООО "Газпром газораспределение Нижний Новгород"; ООО "Ивгазмонтаж"</t>
  </si>
  <si>
    <t>Контрольная проверка вентканалов и дымоходов , вызов к клиенту</t>
  </si>
  <si>
    <t>ООО "Спецсервис"; ООО "Чистый город"</t>
  </si>
  <si>
    <t>Обслуживание диспетчерских пунктов; тех.обслуживание лифтов; тех освидетельствование лифтов; электроизмерительные работы</t>
  </si>
  <si>
    <t>ООО "Городская лифтовая компания-1"; ООО "Объединенная лифтовая компания",ООО "Лифтмонтажспецналадка"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</si>
  <si>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</si>
  <si>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Освещение помещений общего пользования: замена светильников, ламп, замена автоматов, предохранителей, выключателей и т.д.</t>
  </si>
  <si>
    <t>Сбор и вывоз твердых бытовых отходов, крупногабаритного мусора</t>
  </si>
  <si>
    <t>ООО "РЭП-2",  ООО "ЭП-2"</t>
  </si>
  <si>
    <t xml:space="preserve">Прочие работы по содержанию общего имущества </t>
  </si>
  <si>
    <t>Дератизация и дезинсекция подвальных помещений</t>
  </si>
  <si>
    <t>ООО "Форест МН"; ИП Куликов</t>
  </si>
  <si>
    <t>2. БЛАГОУСТРОЙСТВО</t>
  </si>
  <si>
    <t>Содержание и уход на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</si>
  <si>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ООО "Форест МН" ; ООО "Коммуналстрой-НН"</t>
  </si>
  <si>
    <t>Уборка придомовой территории: уборка мусора из контейнерных площадок, уборка территории</t>
  </si>
  <si>
    <t>Прочие работы по обеспечению санитарного состояния МКД и придомовой территории</t>
  </si>
  <si>
    <t>Уборка лестничных клеток</t>
  </si>
  <si>
    <t>Обслуживание мусоропроводов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</si>
  <si>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</si>
  <si>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</si>
  <si>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ООО "Нагорная аварийная служба"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</si>
  <si>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</si>
  <si>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</si>
  <si>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ООО "Центр-СБК"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</si>
  <si>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</si>
  <si>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АО "ДК Ниж.р-на"</t>
  </si>
  <si>
    <t>2. ТЕКУЩИЙ РЕМОНТ</t>
  </si>
  <si>
    <t>Наименование работ</t>
  </si>
  <si>
    <t>Сроки исполнения</t>
  </si>
  <si>
    <t>сумма, руб.</t>
  </si>
  <si>
    <t>Организация (подрядчик)</t>
  </si>
  <si>
    <t xml:space="preserve">Ремонтные работы в системах отопления и гвс -- Замена полотенцесушителей -- </t>
  </si>
  <si>
    <t>Февраль 2018 г.</t>
  </si>
  <si>
    <t>ООО"Коммуналстрой-НН"</t>
  </si>
  <si>
    <t xml:space="preserve">Прочие работы -- Ремонт стены -- </t>
  </si>
  <si>
    <t xml:space="preserve">Ремонтные работы в системах отопления и гвс -- Замена отопительного прибора -- </t>
  </si>
  <si>
    <t>Апрель 2018 г.</t>
  </si>
  <si>
    <t xml:space="preserve">Ремонтные работы в системе ХВС -- Ремонт системы ХВС -- </t>
  </si>
  <si>
    <t>Июнь 2018 г.</t>
  </si>
  <si>
    <t xml:space="preserve">Прочие работы -- </t>
  </si>
  <si>
    <t>3. КАПИТАЛЬНЫЙ РЕМОНТ</t>
  </si>
  <si>
    <t>Не проводились</t>
  </si>
  <si>
    <t>3.  УПРАВЛЕНИЕ МНОГОКВАРТИРНЫМ ДОМОМ</t>
  </si>
  <si>
    <t xml:space="preserve">Наименование договоров </t>
  </si>
  <si>
    <t>Отчисление по основному договору</t>
  </si>
  <si>
    <t>Отчисления по договорам об использовании общего имущества</t>
  </si>
  <si>
    <t>Исполнительный директор</t>
  </si>
  <si>
    <t>А.М. Гундоров</t>
  </si>
  <si>
    <t>М.П.</t>
  </si>
  <si>
    <t>268-1000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</si>
</sst>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2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b/>
      <i/>
      <sz val="18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b/>
      <sz val="11"/>
      <name val="Arial Narrow"/>
      <family val="2"/>
      <charset val="204"/>
    </font>
    <font>
      <b/>
      <sz val="12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164" fontId="8" fillId="0" borderId="0" xfId="1" applyNumberFormat="1" applyFont="1" applyFill="1" applyBorder="1"/>
    <xf numFmtId="0" fontId="9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justify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justify" vertical="top"/>
    </xf>
    <xf numFmtId="0" fontId="2" fillId="0" borderId="1" xfId="0" applyFont="1" applyFill="1" applyBorder="1" applyAlignment="1">
      <alignment vertical="top"/>
    </xf>
    <xf numFmtId="0" fontId="2" fillId="0" borderId="0" xfId="0" applyFont="1" applyFill="1" applyAlignment="1">
      <alignment horizontal="justify" vertical="top"/>
    </xf>
    <xf numFmtId="0" fontId="10" fillId="0" borderId="1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justify" vertical="top"/>
    </xf>
    <xf numFmtId="0" fontId="11" fillId="0" borderId="1" xfId="0" applyFont="1" applyFill="1" applyBorder="1" applyAlignment="1">
      <alignment horizontal="justify" vertical="top"/>
    </xf>
    <xf numFmtId="0" fontId="10" fillId="0" borderId="0" xfId="0" applyFont="1" applyFill="1" applyAlignment="1">
      <alignment horizontal="justify" vertical="top"/>
    </xf>
    <xf numFmtId="164" fontId="2" fillId="0" borderId="1" xfId="1" applyNumberFormat="1" applyFont="1" applyFill="1" applyBorder="1" applyAlignment="1">
      <alignment horizontal="justify" vertical="top"/>
    </xf>
    <xf numFmtId="39" fontId="2" fillId="0" borderId="1" xfId="1" applyNumberFormat="1" applyFont="1" applyFill="1" applyBorder="1" applyAlignment="1">
      <alignment horizontal="right" vertical="top"/>
    </xf>
    <xf numFmtId="0" fontId="12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horizontal="center" vertical="top"/>
    </xf>
    <xf numFmtId="0" fontId="12" fillId="0" borderId="2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164" fontId="2" fillId="0" borderId="0" xfId="0" applyNumberFormat="1" applyFont="1" applyFill="1" applyAlignment="1">
      <alignment horizontal="justify" vertical="top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13" fillId="0" borderId="1" xfId="0" applyFont="1" applyFill="1" applyBorder="1" applyAlignment="1">
      <alignment horizontal="justify" vertical="top"/>
    </xf>
    <xf numFmtId="164" fontId="13" fillId="0" borderId="1" xfId="1" applyNumberFormat="1" applyFont="1" applyFill="1" applyBorder="1" applyAlignment="1">
      <alignment horizontal="fill" vertical="center"/>
    </xf>
    <xf numFmtId="164" fontId="14" fillId="0" borderId="1" xfId="1" applyNumberFormat="1" applyFont="1" applyFill="1" applyBorder="1" applyAlignment="1">
      <alignment horizontal="fill" vertical="center"/>
    </xf>
    <xf numFmtId="0" fontId="14" fillId="2" borderId="0" xfId="0" applyFont="1" applyFill="1" applyAlignment="1">
      <alignment horizontal="justify" vertical="top"/>
    </xf>
    <xf numFmtId="0" fontId="15" fillId="2" borderId="0" xfId="0" applyFont="1" applyFill="1" applyAlignment="1">
      <alignment horizontal="justify" vertical="top"/>
    </xf>
    <xf numFmtId="0" fontId="14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justify" vertical="top"/>
    </xf>
    <xf numFmtId="0" fontId="16" fillId="0" borderId="1" xfId="0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top"/>
    </xf>
    <xf numFmtId="0" fontId="16" fillId="0" borderId="1" xfId="0" applyFont="1" applyFill="1" applyBorder="1" applyAlignment="1">
      <alignment horizontal="justify" vertical="top"/>
    </xf>
    <xf numFmtId="164" fontId="16" fillId="0" borderId="1" xfId="0" applyNumberFormat="1" applyFont="1" applyFill="1" applyBorder="1" applyAlignment="1">
      <alignment horizontal="justify" vertical="top"/>
    </xf>
    <xf numFmtId="0" fontId="14" fillId="0" borderId="0" xfId="0" applyFont="1" applyFill="1" applyAlignment="1">
      <alignment horizontal="justify" vertical="top"/>
    </xf>
    <xf numFmtId="0" fontId="14" fillId="0" borderId="0" xfId="0" applyFont="1" applyFill="1" applyBorder="1" applyAlignment="1">
      <alignment horizontal="right" vertical="top"/>
    </xf>
    <xf numFmtId="0" fontId="14" fillId="0" borderId="0" xfId="0" applyFont="1" applyFill="1" applyBorder="1" applyAlignment="1">
      <alignment horizontal="justify" vertical="top"/>
    </xf>
    <xf numFmtId="164" fontId="14" fillId="0" borderId="0" xfId="0" applyNumberFormat="1" applyFont="1" applyFill="1" applyBorder="1" applyAlignment="1">
      <alignment horizontal="justify" vertical="top"/>
    </xf>
    <xf numFmtId="0" fontId="9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justify"/>
    </xf>
    <xf numFmtId="0" fontId="17" fillId="0" borderId="0" xfId="0" applyFont="1" applyFill="1" applyAlignment="1">
      <alignment vertical="top"/>
    </xf>
    <xf numFmtId="164" fontId="17" fillId="0" borderId="1" xfId="0" applyNumberFormat="1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18" fillId="0" borderId="1" xfId="0" applyFont="1" applyFill="1" applyBorder="1" applyAlignment="1">
      <alignment horizontal="left" vertical="top"/>
    </xf>
    <xf numFmtId="164" fontId="19" fillId="0" borderId="1" xfId="1" applyNumberFormat="1" applyFont="1" applyFill="1" applyBorder="1" applyAlignment="1">
      <alignment horizontal="center" vertical="top"/>
    </xf>
    <xf numFmtId="164" fontId="10" fillId="0" borderId="0" xfId="0" applyNumberFormat="1" applyFont="1" applyFill="1" applyAlignment="1">
      <alignment horizontal="justify" vertical="top"/>
    </xf>
    <xf numFmtId="0" fontId="12" fillId="0" borderId="1" xfId="0" applyFont="1" applyFill="1" applyBorder="1" applyAlignment="1">
      <alignment horizontal="justify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justify" vertical="top"/>
    </xf>
    <xf numFmtId="164" fontId="20" fillId="0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164" fontId="21" fillId="0" borderId="1" xfId="0" applyNumberFormat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justify" vertical="center"/>
    </xf>
    <xf numFmtId="0" fontId="1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justify" vertical="top"/>
    </xf>
    <xf numFmtId="0" fontId="17" fillId="0" borderId="0" xfId="0" applyFont="1" applyFill="1" applyAlignment="1">
      <alignment horizontal="center" vertical="top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justify" vertical="top"/>
    </xf>
    <xf numFmtId="0" fontId="2" fillId="0" borderId="5" xfId="0" applyFont="1" applyFill="1" applyBorder="1" applyAlignment="1">
      <alignment horizontal="justify" vertical="top"/>
    </xf>
    <xf numFmtId="0" fontId="2" fillId="0" borderId="6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left" vertical="top"/>
    </xf>
    <xf numFmtId="0" fontId="2" fillId="0" borderId="8" xfId="0" applyFont="1" applyFill="1" applyBorder="1" applyAlignment="1">
      <alignment horizontal="left" vertical="top"/>
    </xf>
    <xf numFmtId="164" fontId="2" fillId="0" borderId="5" xfId="1" applyNumberFormat="1" applyFont="1" applyFill="1" applyBorder="1" applyAlignment="1">
      <alignment horizontal="justify" vertical="top"/>
    </xf>
    <xf numFmtId="0" fontId="2" fillId="0" borderId="7" xfId="0" applyFont="1" applyFill="1" applyBorder="1" applyAlignment="1">
      <alignment vertical="top"/>
    </xf>
    <xf numFmtId="0" fontId="2" fillId="0" borderId="9" xfId="0" applyFont="1" applyFill="1" applyBorder="1" applyAlignment="1">
      <alignment vertical="top"/>
    </xf>
    <xf numFmtId="0" fontId="2" fillId="0" borderId="7" xfId="0" applyFont="1" applyFill="1" applyBorder="1" applyAlignment="1">
      <alignment horizontal="left" vertical="top"/>
    </xf>
    <xf numFmtId="0" fontId="2" fillId="0" borderId="8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4" fontId="2" fillId="0" borderId="4" xfId="0" applyNumberFormat="1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right" vertical="top"/>
    </xf>
    <xf numFmtId="164" fontId="2" fillId="0" borderId="0" xfId="1" applyNumberFormat="1" applyFont="1" applyFill="1" applyAlignment="1">
      <alignment horizontal="justify" vertical="top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justify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avrilova.as/Desktop/&#1072;&#1075;&#1072;&#1092;&#1086;&#1085;&#1086;&#1074;&#1089;&#1082;&#1080;&#1077;%20&#1086;&#1090;&#1095;&#1077;&#1090;&#1099;/!!!!!!!%20&#1040;&#1075;&#1072;&#1092;&#1086;&#1085;%20&#1054;&#1058;&#1063;&#1045;&#1058;&#1067;%2037%20&#1076;&#1086;&#1084;&#1086;&#1074;_2018%20&#1054;&#1057;&#1053;&#1054;&#1042;&#1053;&#1054;&#104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Белин 104_5_2 кат"/>
      <sheetName val="БПокров 35а_2а кат"/>
      <sheetName val="БПокров 73 2 кат"/>
      <sheetName val="Волод11 2 кат"/>
      <sheetName val="МГорьк 142 1 кат_"/>
      <sheetName val="МГорьк 142а 2 кат"/>
      <sheetName val="МГорьк 144-2 кат"/>
      <sheetName val="МГорьк 146 1 кат"/>
      <sheetName val="МГорьк 148 2 кат"/>
      <sheetName val="МГорьк 184_2 и 2а кат"/>
      <sheetName val="Груз12Б 5 кат"/>
      <sheetName val="Дальняя 7 4 кат"/>
      <sheetName val="Залом 5_4 кат"/>
      <sheetName val="Звезд3 2 кат"/>
      <sheetName val="звезд5_2 кат"/>
      <sheetName val="Звезд 7_2 кат"/>
      <sheetName val="Звезд 9 2 кат"/>
      <sheetName val="Звезд 9_1_2 кат"/>
      <sheetName val="Ильин 151_4 кат"/>
      <sheetName val="Ильин 168_2  4 кат"/>
      <sheetName val="Нестр 35 5 кат"/>
      <sheetName val="Нижег 37_33А 4 кат"/>
      <sheetName val="Ошар 58 2а кат"/>
      <sheetName val="Поч овр 3 4 кат"/>
      <sheetName val="Поч овр 4_ 4 кат"/>
      <sheetName val="Поч овр7  4 кат"/>
      <sheetName val="Поч овр 5"/>
      <sheetName val="Поч овр 9  4 кат"/>
      <sheetName val="Род 17_4_2 кат"/>
      <sheetName val="плСвободы 4  4 кат (больше)и 2 "/>
      <sheetName val="Ульян 12 4 кат"/>
      <sheetName val="Усил 1_4   2а кат "/>
      <sheetName val="усил  2_2  2а кат"/>
      <sheetName val="Усил 4   2 кат"/>
      <sheetName val="Лопат 10  1 кат"/>
      <sheetName val="Нижегородская 3 4 кат"/>
      <sheetName val="Провиант  20   2 кат"/>
      <sheetName val="Ковалихинская 49_2 кат"/>
      <sheetName val="Белин 100_2 кат"/>
      <sheetName val="% старый"/>
      <sheetName val="% для расчета 2018"/>
      <sheetName val="% для расчета 2017----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6">
          <cell r="E6">
            <v>4.5973098125689074</v>
          </cell>
        </row>
        <row r="7">
          <cell r="E7">
            <v>55.379051819184134</v>
          </cell>
        </row>
        <row r="8">
          <cell r="E8">
            <v>40.023638368246964</v>
          </cell>
        </row>
      </sheetData>
      <sheetData sheetId="4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2"/>
  <sheetViews>
    <sheetView tabSelected="1" workbookViewId="0">
      <selection activeCell="I12" sqref="I12"/>
    </sheetView>
  </sheetViews>
  <sheetFormatPr defaultRowHeight="15"/>
  <cols>
    <col min="1" max="1" width="18.28515625" customWidth="1"/>
    <col min="2" max="2" width="18.42578125" customWidth="1"/>
    <col min="3" max="3" width="17" customWidth="1"/>
    <col min="4" max="4" width="19.28515625" customWidth="1"/>
    <col min="5" max="5" width="20.7109375" customWidth="1"/>
    <col min="6" max="6" width="18.140625" customWidth="1"/>
    <col min="7" max="7" width="21.140625" customWidth="1"/>
  </cols>
  <sheetData>
    <row r="1" spans="1:8" ht="16.5">
      <c r="A1" s="1"/>
      <c r="B1" s="1"/>
      <c r="C1" s="1"/>
      <c r="D1" s="1"/>
      <c r="E1" s="1"/>
      <c r="F1" s="1"/>
      <c r="G1" s="1"/>
      <c r="H1" s="1"/>
    </row>
    <row r="2" spans="1:8" ht="23.25">
      <c r="A2" s="2" t="s">
        <v>0</v>
      </c>
      <c r="B2" s="2"/>
      <c r="C2" s="2"/>
      <c r="D2" s="2"/>
      <c r="E2" s="2"/>
      <c r="F2" s="2"/>
      <c r="G2" s="2"/>
      <c r="H2" s="1"/>
    </row>
    <row r="3" spans="1:8" ht="18">
      <c r="A3" s="3" t="s">
        <v>1</v>
      </c>
      <c r="B3" s="3"/>
      <c r="C3" s="3"/>
      <c r="D3" s="3"/>
      <c r="E3" s="3"/>
      <c r="F3" s="3"/>
      <c r="G3" s="3"/>
      <c r="H3" s="4"/>
    </row>
    <row r="4" spans="1:8" ht="20.25">
      <c r="A4" s="5" t="s">
        <v>2</v>
      </c>
      <c r="B4" s="5"/>
      <c r="C4" s="5"/>
      <c r="D4" s="5"/>
      <c r="E4" s="5"/>
      <c r="F4" s="5"/>
      <c r="G4" s="5"/>
      <c r="H4" s="4"/>
    </row>
    <row r="5" spans="1:8" ht="20.25">
      <c r="A5" s="6" t="s">
        <v>3</v>
      </c>
      <c r="B5" s="6"/>
      <c r="C5" s="6"/>
      <c r="D5" s="6"/>
      <c r="E5" s="6"/>
      <c r="F5" s="6"/>
      <c r="G5" s="6"/>
      <c r="H5" s="7"/>
    </row>
    <row r="6" spans="1:8" ht="16.5">
      <c r="A6" s="1"/>
      <c r="B6" s="1"/>
      <c r="C6" s="1"/>
      <c r="D6" s="1"/>
      <c r="E6" s="1"/>
      <c r="F6" s="1"/>
      <c r="G6" s="1"/>
      <c r="H6" s="1"/>
    </row>
    <row r="7" spans="1:8" ht="15.75">
      <c r="A7" s="8" t="s">
        <v>4</v>
      </c>
      <c r="B7" s="9">
        <v>1980</v>
      </c>
      <c r="C7" s="8" t="s">
        <v>5</v>
      </c>
      <c r="D7" s="8"/>
      <c r="E7" s="8"/>
      <c r="F7" s="8"/>
      <c r="G7" s="8"/>
      <c r="H7" s="8"/>
    </row>
    <row r="8" spans="1:8" ht="15.75">
      <c r="A8" s="8" t="s">
        <v>6</v>
      </c>
      <c r="B8" s="10">
        <v>6786.15</v>
      </c>
      <c r="C8" s="8" t="s">
        <v>7</v>
      </c>
      <c r="D8" s="8"/>
      <c r="E8" s="8"/>
      <c r="F8" s="8"/>
      <c r="G8" s="8"/>
      <c r="H8" s="8"/>
    </row>
    <row r="9" spans="1:8" ht="15.75">
      <c r="A9" s="8" t="s">
        <v>8</v>
      </c>
      <c r="B9" s="8" t="s">
        <v>9</v>
      </c>
      <c r="C9" s="8"/>
      <c r="D9" s="8"/>
      <c r="E9" s="8"/>
      <c r="F9" s="8"/>
      <c r="G9" s="8"/>
      <c r="H9" s="8"/>
    </row>
    <row r="10" spans="1:8" ht="15.75">
      <c r="A10" s="8"/>
      <c r="B10" s="8" t="s">
        <v>10</v>
      </c>
      <c r="C10" s="8"/>
      <c r="D10" s="8"/>
      <c r="E10" s="8"/>
      <c r="F10" s="8"/>
      <c r="G10" s="8"/>
      <c r="H10" s="8"/>
    </row>
    <row r="11" spans="1:8" ht="16.5">
      <c r="A11" s="1"/>
      <c r="B11" s="1"/>
      <c r="C11" s="1"/>
      <c r="D11" s="1"/>
      <c r="E11" s="1"/>
      <c r="F11" s="1"/>
      <c r="G11" s="1"/>
      <c r="H11" s="1"/>
    </row>
    <row r="12" spans="1:8" ht="15.75">
      <c r="A12" s="8" t="s">
        <v>11</v>
      </c>
      <c r="B12" s="8"/>
      <c r="C12" s="8"/>
      <c r="D12" s="8" t="s">
        <v>12</v>
      </c>
      <c r="E12" s="8"/>
      <c r="F12" s="8"/>
      <c r="G12" s="8"/>
      <c r="H12" s="8"/>
    </row>
    <row r="13" spans="1:8" ht="15.75">
      <c r="A13" s="8" t="s">
        <v>13</v>
      </c>
      <c r="B13" s="8"/>
      <c r="C13" s="8"/>
      <c r="D13" s="8"/>
      <c r="E13" s="8"/>
      <c r="F13" s="8"/>
      <c r="G13" s="8"/>
      <c r="H13" s="8"/>
    </row>
    <row r="14" spans="1:8" ht="16.5">
      <c r="A14" s="1"/>
      <c r="B14" s="1"/>
      <c r="C14" s="1"/>
      <c r="D14" s="1"/>
      <c r="E14" s="1"/>
      <c r="F14" s="1"/>
      <c r="G14" s="1"/>
      <c r="H14" s="1"/>
    </row>
    <row r="15" spans="1:8" ht="16.5">
      <c r="A15" s="1" t="s">
        <v>14</v>
      </c>
      <c r="B15" s="1"/>
      <c r="C15" s="1"/>
      <c r="D15" s="1"/>
      <c r="E15" s="1"/>
      <c r="F15" s="1"/>
      <c r="G15" s="1"/>
      <c r="H15" s="1"/>
    </row>
    <row r="16" spans="1:8" ht="16.5">
      <c r="A16" s="1" t="s">
        <v>15</v>
      </c>
      <c r="B16" s="1"/>
      <c r="C16" s="1"/>
      <c r="D16" s="1"/>
      <c r="E16" s="1"/>
      <c r="F16" s="1"/>
      <c r="G16" s="1"/>
      <c r="H16" s="1"/>
    </row>
    <row r="17" spans="1:8" ht="16.5">
      <c r="A17" s="1"/>
      <c r="B17" s="1"/>
      <c r="C17" s="1"/>
      <c r="D17" s="1"/>
      <c r="E17" s="1"/>
      <c r="F17" s="1"/>
      <c r="G17" s="1"/>
      <c r="H17" s="1"/>
    </row>
    <row r="18" spans="1:8" ht="20.25">
      <c r="A18" s="11" t="s">
        <v>16</v>
      </c>
      <c r="B18" s="11"/>
      <c r="C18" s="11"/>
      <c r="D18" s="11"/>
      <c r="E18" s="11"/>
      <c r="F18" s="11"/>
      <c r="G18" s="11"/>
      <c r="H18" s="1"/>
    </row>
    <row r="19" spans="1:8" ht="15.75">
      <c r="A19" s="8" t="s">
        <v>17</v>
      </c>
      <c r="B19" s="8"/>
      <c r="C19" s="8"/>
      <c r="D19" s="8"/>
      <c r="E19" s="8"/>
      <c r="F19" s="8"/>
      <c r="G19" s="8"/>
      <c r="H19" s="8"/>
    </row>
    <row r="20" spans="1:8" ht="17.25" thickBot="1">
      <c r="A20" s="1"/>
      <c r="B20" s="1"/>
      <c r="C20" s="1"/>
      <c r="D20" s="1"/>
      <c r="E20" s="1"/>
      <c r="F20" s="1"/>
      <c r="G20" s="1"/>
      <c r="H20" s="1"/>
    </row>
    <row r="21" spans="1:8" ht="99.75" thickBot="1">
      <c r="A21" s="12" t="s">
        <v>18</v>
      </c>
      <c r="B21" s="13" t="s">
        <v>19</v>
      </c>
      <c r="C21" s="13" t="s">
        <v>20</v>
      </c>
      <c r="D21" s="14" t="s">
        <v>21</v>
      </c>
      <c r="E21" s="14"/>
      <c r="F21" s="15" t="s">
        <v>22</v>
      </c>
      <c r="G21" s="16" t="s">
        <v>23</v>
      </c>
      <c r="H21" s="17"/>
    </row>
    <row r="22" spans="1:8" ht="77.25" thickBot="1">
      <c r="A22" s="12"/>
      <c r="B22" s="18" t="s">
        <v>24</v>
      </c>
      <c r="C22" s="18" t="s">
        <v>24</v>
      </c>
      <c r="D22" s="19" t="s">
        <v>25</v>
      </c>
      <c r="E22" s="18" t="s">
        <v>26</v>
      </c>
      <c r="F22" s="19" t="s">
        <v>27</v>
      </c>
      <c r="G22" s="20" t="s">
        <v>28</v>
      </c>
      <c r="H22" s="21"/>
    </row>
    <row r="23" spans="1:8" ht="83.25" thickBot="1">
      <c r="A23" s="15" t="s">
        <v>29</v>
      </c>
      <c r="B23" s="22">
        <v>2332892.35</v>
      </c>
      <c r="C23" s="22">
        <v>2071424.5169999995</v>
      </c>
      <c r="D23" s="22">
        <v>248723.5471359014</v>
      </c>
      <c r="E23" s="22">
        <f>B23-C23</f>
        <v>261467.83300000057</v>
      </c>
      <c r="F23" s="22">
        <f>D23+B23-C23</f>
        <v>510191.38013590174</v>
      </c>
      <c r="G23" s="23">
        <v>0</v>
      </c>
      <c r="H23" s="17"/>
    </row>
    <row r="24" spans="1:8" ht="33.75" thickBot="1">
      <c r="A24" s="15" t="s">
        <v>30</v>
      </c>
      <c r="B24" s="22">
        <v>485492.06000000006</v>
      </c>
      <c r="C24" s="22">
        <v>495845.76799999992</v>
      </c>
      <c r="D24" s="22">
        <v>60698.129999999946</v>
      </c>
      <c r="E24" s="22">
        <f>B24-C24</f>
        <v>-10353.707999999868</v>
      </c>
      <c r="F24" s="22">
        <f>D24+B24-C24</f>
        <v>50344.42200000002</v>
      </c>
      <c r="G24" s="23">
        <f>C24-D80</f>
        <v>463982.65799999994</v>
      </c>
      <c r="H24" s="17"/>
    </row>
    <row r="25" spans="1:8" ht="50.25" thickBot="1">
      <c r="A25" s="15" t="s">
        <v>31</v>
      </c>
      <c r="B25" s="22">
        <v>0</v>
      </c>
      <c r="C25" s="22">
        <v>0.83</v>
      </c>
      <c r="D25" s="22">
        <v>3150.5299999999793</v>
      </c>
      <c r="E25" s="22">
        <f>B25-C25</f>
        <v>-0.83</v>
      </c>
      <c r="F25" s="22">
        <f>D25+B25-C25</f>
        <v>3149.6999999999794</v>
      </c>
      <c r="G25" s="23">
        <f>C25-D86</f>
        <v>0.83</v>
      </c>
      <c r="H25" s="17"/>
    </row>
    <row r="26" spans="1:8" ht="33.75" thickBot="1">
      <c r="A26" s="15" t="s">
        <v>32</v>
      </c>
      <c r="B26" s="22">
        <v>190187.29000000004</v>
      </c>
      <c r="C26" s="22">
        <v>162224.01100000003</v>
      </c>
      <c r="D26" s="22">
        <v>19244.312864098029</v>
      </c>
      <c r="E26" s="22">
        <f>B26-C26</f>
        <v>27963.27900000001</v>
      </c>
      <c r="F26" s="22">
        <f>D26+B26-C26</f>
        <v>47207.591864098038</v>
      </c>
      <c r="G26" s="23">
        <v>0</v>
      </c>
      <c r="H26" s="17"/>
    </row>
    <row r="27" spans="1:8" ht="16.5">
      <c r="A27" s="24" t="s">
        <v>33</v>
      </c>
      <c r="B27" s="24"/>
      <c r="C27" s="24"/>
      <c r="D27" s="24"/>
      <c r="E27" s="25"/>
      <c r="F27" s="25"/>
      <c r="G27" s="25"/>
      <c r="H27" s="26"/>
    </row>
    <row r="28" spans="1:8" ht="16.5">
      <c r="A28" s="27"/>
      <c r="B28" s="27"/>
      <c r="C28" s="28"/>
      <c r="D28" s="17"/>
      <c r="E28" s="17"/>
      <c r="F28" s="17"/>
      <c r="G28" s="17"/>
      <c r="H28" s="17"/>
    </row>
    <row r="29" spans="1:8" ht="16.5">
      <c r="A29" s="29" t="s">
        <v>34</v>
      </c>
      <c r="B29" s="29"/>
      <c r="C29" s="29"/>
      <c r="D29" s="29"/>
      <c r="E29" s="29"/>
      <c r="F29" s="29"/>
      <c r="G29" s="29"/>
      <c r="H29" s="30"/>
    </row>
    <row r="30" spans="1:8" ht="17.25" thickBot="1">
      <c r="A30" s="17"/>
      <c r="B30" s="17"/>
      <c r="C30" s="17"/>
      <c r="D30" s="17"/>
      <c r="E30" s="17"/>
      <c r="F30" s="17"/>
      <c r="G30" s="17"/>
      <c r="H30" s="17"/>
    </row>
    <row r="31" spans="1:8" ht="83.25" thickBot="1">
      <c r="A31" s="15" t="s">
        <v>35</v>
      </c>
      <c r="B31" s="15" t="s">
        <v>36</v>
      </c>
      <c r="C31" s="15" t="s">
        <v>37</v>
      </c>
      <c r="D31" s="15" t="s">
        <v>38</v>
      </c>
      <c r="E31" s="15" t="s">
        <v>39</v>
      </c>
      <c r="F31" s="17"/>
      <c r="G31" s="17"/>
      <c r="H31" s="17"/>
    </row>
    <row r="32" spans="1:8" ht="39" thickBot="1">
      <c r="A32" s="31" t="s">
        <v>40</v>
      </c>
      <c r="B32" s="31" t="s">
        <v>41</v>
      </c>
      <c r="C32" s="32">
        <v>776.4423625531914</v>
      </c>
      <c r="D32" s="33">
        <v>0</v>
      </c>
      <c r="E32" s="33">
        <v>0</v>
      </c>
      <c r="F32" s="34"/>
      <c r="G32" s="34"/>
      <c r="H32" s="34"/>
    </row>
    <row r="33" spans="1:8" ht="39" thickBot="1">
      <c r="A33" s="31" t="s">
        <v>42</v>
      </c>
      <c r="B33" s="31" t="s">
        <v>43</v>
      </c>
      <c r="C33" s="32">
        <v>582.18246869409666</v>
      </c>
      <c r="D33" s="32">
        <v>0</v>
      </c>
      <c r="E33" s="32">
        <v>0</v>
      </c>
      <c r="F33" s="35"/>
      <c r="G33" s="35"/>
      <c r="H33" s="35"/>
    </row>
    <row r="34" spans="1:8" ht="51.75" thickBot="1">
      <c r="A34" s="31" t="s">
        <v>44</v>
      </c>
      <c r="B34" s="31" t="s">
        <v>45</v>
      </c>
      <c r="C34" s="32">
        <v>150.58332221134074</v>
      </c>
      <c r="D34" s="33">
        <v>0</v>
      </c>
      <c r="E34" s="33">
        <v>0</v>
      </c>
      <c r="F34" s="34"/>
      <c r="G34" s="34"/>
      <c r="H34" s="34"/>
    </row>
    <row r="35" spans="1:8" ht="15.75" thickBot="1">
      <c r="A35" s="36" t="s">
        <v>46</v>
      </c>
      <c r="B35" s="36" t="s">
        <v>47</v>
      </c>
      <c r="C35" s="33">
        <v>863.84135593220458</v>
      </c>
      <c r="D35" s="33">
        <v>0</v>
      </c>
      <c r="E35" s="33">
        <v>0</v>
      </c>
      <c r="F35" s="34"/>
      <c r="G35" s="34"/>
      <c r="H35" s="34"/>
    </row>
    <row r="36" spans="1:8" ht="15.75" thickBot="1">
      <c r="A36" s="36" t="s">
        <v>48</v>
      </c>
      <c r="B36" s="36" t="s">
        <v>49</v>
      </c>
      <c r="C36" s="33">
        <v>9104.3284546436862</v>
      </c>
      <c r="D36" s="33">
        <v>0</v>
      </c>
      <c r="E36" s="33">
        <v>0</v>
      </c>
      <c r="F36" s="34"/>
      <c r="G36" s="34"/>
      <c r="H36" s="34"/>
    </row>
    <row r="37" spans="1:8" ht="51.75" thickBot="1">
      <c r="A37" s="37" t="s">
        <v>50</v>
      </c>
      <c r="B37" s="37" t="s">
        <v>51</v>
      </c>
      <c r="C37" s="33">
        <v>3548.164556962025</v>
      </c>
      <c r="D37" s="33">
        <v>0</v>
      </c>
      <c r="E37" s="33">
        <v>0</v>
      </c>
      <c r="F37" s="34"/>
      <c r="G37" s="34"/>
      <c r="H37" s="34"/>
    </row>
    <row r="38" spans="1:8" ht="17.25" thickBot="1">
      <c r="A38" s="38" t="s">
        <v>52</v>
      </c>
      <c r="B38" s="38"/>
      <c r="C38" s="39">
        <f>SUM(C32:C37)</f>
        <v>15025.542520996545</v>
      </c>
      <c r="D38" s="40"/>
      <c r="E38" s="41">
        <v>0</v>
      </c>
      <c r="F38" s="42"/>
      <c r="G38" s="42"/>
      <c r="H38" s="42"/>
    </row>
    <row r="39" spans="1:8">
      <c r="A39" s="43"/>
      <c r="B39" s="44"/>
      <c r="C39" s="44"/>
      <c r="D39" s="44"/>
      <c r="E39" s="45"/>
      <c r="F39" s="42"/>
      <c r="G39" s="42"/>
      <c r="H39" s="42"/>
    </row>
    <row r="40" spans="1:8" ht="20.25">
      <c r="A40" s="46" t="s">
        <v>53</v>
      </c>
      <c r="B40" s="46"/>
      <c r="C40" s="46"/>
      <c r="D40" s="46"/>
      <c r="E40" s="46"/>
      <c r="F40" s="46"/>
      <c r="G40" s="46"/>
      <c r="H40" s="17"/>
    </row>
    <row r="41" spans="1:8" ht="16.5">
      <c r="A41" s="17"/>
      <c r="B41" s="17"/>
      <c r="C41" s="17"/>
      <c r="D41" s="17"/>
      <c r="E41" s="17"/>
      <c r="F41" s="17"/>
      <c r="G41" s="17"/>
      <c r="H41" s="17"/>
    </row>
    <row r="42" spans="1:8" ht="16.5">
      <c r="A42" s="47" t="s">
        <v>54</v>
      </c>
      <c r="B42" s="47"/>
      <c r="C42" s="47"/>
      <c r="D42" s="47"/>
      <c r="E42" s="47"/>
      <c r="F42" s="17"/>
      <c r="G42" s="17"/>
      <c r="H42" s="17"/>
    </row>
    <row r="43" spans="1:8" ht="17.25" thickBot="1">
      <c r="A43" s="17"/>
      <c r="B43" s="17"/>
      <c r="C43" s="17"/>
      <c r="D43" s="17"/>
      <c r="E43" s="17"/>
      <c r="F43" s="17"/>
      <c r="G43" s="17"/>
      <c r="H43" s="17"/>
    </row>
    <row r="44" spans="1:8" ht="17.25" thickBot="1">
      <c r="A44" s="48" t="s">
        <v>55</v>
      </c>
      <c r="B44" s="48"/>
      <c r="C44" s="48"/>
      <c r="D44" s="48"/>
      <c r="E44" s="49">
        <f>B23+B26</f>
        <v>2523079.64</v>
      </c>
      <c r="F44" s="17"/>
      <c r="G44" s="28"/>
      <c r="H44" s="28"/>
    </row>
    <row r="45" spans="1:8" ht="17.25" thickBot="1">
      <c r="A45" s="50"/>
      <c r="B45" s="50"/>
      <c r="C45" s="50"/>
      <c r="D45" s="50"/>
      <c r="E45" s="50"/>
      <c r="F45" s="17"/>
      <c r="G45" s="17"/>
      <c r="H45" s="17"/>
    </row>
    <row r="46" spans="1:8" ht="17.25" thickBot="1">
      <c r="A46" s="51" t="s">
        <v>56</v>
      </c>
      <c r="B46" s="51"/>
      <c r="C46" s="51"/>
      <c r="D46" s="52">
        <f>(E44-D68)*'[1]% для расчета 2018'!E7/100</f>
        <v>1266621.2605500356</v>
      </c>
      <c r="E46" s="52"/>
      <c r="F46" s="17"/>
      <c r="G46" s="53"/>
      <c r="H46" s="17"/>
    </row>
    <row r="47" spans="1:8" ht="17.25" thickBot="1">
      <c r="A47" s="54" t="s">
        <v>57</v>
      </c>
      <c r="B47" s="54"/>
      <c r="C47" s="54"/>
      <c r="D47" s="55" t="s">
        <v>58</v>
      </c>
      <c r="E47" s="55"/>
      <c r="F47" s="17"/>
      <c r="G47" s="17"/>
      <c r="H47" s="17"/>
    </row>
    <row r="48" spans="1:8" ht="17.25" thickBot="1">
      <c r="A48" s="54" t="s">
        <v>59</v>
      </c>
      <c r="B48" s="54"/>
      <c r="C48" s="54"/>
      <c r="D48" s="55" t="s">
        <v>58</v>
      </c>
      <c r="E48" s="55"/>
      <c r="F48" s="17"/>
      <c r="G48" s="17"/>
      <c r="H48" s="17"/>
    </row>
    <row r="49" spans="1:8" ht="17.25" thickBot="1">
      <c r="A49" s="54" t="s">
        <v>60</v>
      </c>
      <c r="B49" s="54"/>
      <c r="C49" s="54"/>
      <c r="D49" s="55" t="s">
        <v>58</v>
      </c>
      <c r="E49" s="55"/>
      <c r="F49" s="17"/>
      <c r="G49" s="17"/>
      <c r="H49" s="17"/>
    </row>
    <row r="50" spans="1:8" ht="17.25" thickBot="1">
      <c r="A50" s="54" t="s">
        <v>61</v>
      </c>
      <c r="B50" s="54"/>
      <c r="C50" s="54"/>
      <c r="D50" s="55" t="s">
        <v>62</v>
      </c>
      <c r="E50" s="55"/>
      <c r="F50" s="17"/>
      <c r="G50" s="17"/>
      <c r="H50" s="17"/>
    </row>
    <row r="51" spans="1:8" ht="17.25" thickBot="1">
      <c r="A51" s="54" t="s">
        <v>63</v>
      </c>
      <c r="B51" s="54"/>
      <c r="C51" s="54"/>
      <c r="D51" s="54" t="s">
        <v>64</v>
      </c>
      <c r="E51" s="54"/>
      <c r="F51" s="17"/>
      <c r="G51" s="17"/>
      <c r="H51" s="17"/>
    </row>
    <row r="52" spans="1:8" ht="17.25" thickBot="1">
      <c r="A52" s="54" t="s">
        <v>65</v>
      </c>
      <c r="B52" s="54"/>
      <c r="C52" s="54"/>
      <c r="D52" s="55" t="s">
        <v>66</v>
      </c>
      <c r="E52" s="55"/>
      <c r="F52" s="17"/>
      <c r="G52" s="17"/>
      <c r="H52" s="17"/>
    </row>
    <row r="53" spans="1:8" ht="17.25" thickBot="1">
      <c r="A53" s="54" t="s">
        <v>67</v>
      </c>
      <c r="B53" s="54"/>
      <c r="C53" s="54"/>
      <c r="D53" s="54" t="s">
        <v>68</v>
      </c>
      <c r="E53" s="54"/>
      <c r="F53" s="17"/>
      <c r="G53" s="17"/>
      <c r="H53" s="17"/>
    </row>
    <row r="54" spans="1:8" ht="17.25" thickBot="1">
      <c r="A54" s="56" t="s">
        <v>69</v>
      </c>
      <c r="B54" s="56"/>
      <c r="C54" s="56"/>
      <c r="D54" s="55" t="s">
        <v>58</v>
      </c>
      <c r="E54" s="55"/>
      <c r="F54" s="17"/>
      <c r="G54" s="17"/>
      <c r="H54" s="17"/>
    </row>
    <row r="55" spans="1:8" ht="17.25" thickBot="1">
      <c r="A55" s="56" t="s">
        <v>70</v>
      </c>
      <c r="B55" s="56"/>
      <c r="C55" s="56"/>
      <c r="D55" s="55" t="s">
        <v>58</v>
      </c>
      <c r="E55" s="55"/>
      <c r="F55" s="17"/>
      <c r="G55" s="17"/>
      <c r="H55" s="17"/>
    </row>
    <row r="56" spans="1:8" ht="17.25" thickBot="1">
      <c r="A56" s="56" t="s">
        <v>71</v>
      </c>
      <c r="B56" s="56"/>
      <c r="C56" s="56"/>
      <c r="D56" s="54" t="s">
        <v>72</v>
      </c>
      <c r="E56" s="54"/>
      <c r="F56" s="17"/>
      <c r="G56" s="17"/>
      <c r="H56" s="17"/>
    </row>
    <row r="57" spans="1:8" ht="17.25" thickBot="1">
      <c r="A57" s="54" t="s">
        <v>73</v>
      </c>
      <c r="B57" s="54"/>
      <c r="C57" s="54"/>
      <c r="D57" s="55" t="s">
        <v>58</v>
      </c>
      <c r="E57" s="55"/>
      <c r="F57" s="17"/>
      <c r="G57" s="17"/>
      <c r="H57" s="17"/>
    </row>
    <row r="58" spans="1:8" ht="17.25" thickBot="1">
      <c r="A58" s="55" t="s">
        <v>74</v>
      </c>
      <c r="B58" s="55"/>
      <c r="C58" s="55"/>
      <c r="D58" s="54" t="s">
        <v>75</v>
      </c>
      <c r="E58" s="54"/>
      <c r="F58" s="17"/>
      <c r="G58" s="17"/>
      <c r="H58" s="17"/>
    </row>
    <row r="59" spans="1:8" ht="17.25" thickBot="1">
      <c r="A59" s="54" t="s">
        <v>76</v>
      </c>
      <c r="B59" s="54"/>
      <c r="C59" s="54"/>
      <c r="D59" s="57">
        <f>(E44-D68)*'[1]% для расчета 2018'!E8/100</f>
        <v>915414.57674842863</v>
      </c>
      <c r="E59" s="57"/>
      <c r="F59" s="17"/>
      <c r="G59" s="17"/>
      <c r="H59" s="17"/>
    </row>
    <row r="60" spans="1:8" ht="17.25" thickBot="1">
      <c r="A60" s="54" t="s">
        <v>77</v>
      </c>
      <c r="B60" s="54"/>
      <c r="C60" s="54"/>
      <c r="D60" s="55" t="s">
        <v>78</v>
      </c>
      <c r="E60" s="55"/>
      <c r="F60" s="17"/>
      <c r="G60" s="17"/>
      <c r="H60" s="17"/>
    </row>
    <row r="61" spans="1:8" ht="17.25" thickBot="1">
      <c r="A61" s="54"/>
      <c r="B61" s="54"/>
      <c r="C61" s="54"/>
      <c r="D61" s="55"/>
      <c r="E61" s="55"/>
      <c r="F61" s="17"/>
      <c r="G61" s="17"/>
      <c r="H61" s="17"/>
    </row>
    <row r="62" spans="1:8" ht="17.25" thickBot="1">
      <c r="A62" s="54" t="s">
        <v>79</v>
      </c>
      <c r="B62" s="54"/>
      <c r="C62" s="54"/>
      <c r="D62" s="54" t="s">
        <v>58</v>
      </c>
      <c r="E62" s="54"/>
      <c r="F62" s="17"/>
      <c r="G62" s="17"/>
      <c r="H62" s="17"/>
    </row>
    <row r="63" spans="1:8" ht="17.25" thickBot="1">
      <c r="A63" s="54" t="s">
        <v>80</v>
      </c>
      <c r="B63" s="54"/>
      <c r="C63" s="54"/>
      <c r="D63" s="54" t="s">
        <v>58</v>
      </c>
      <c r="E63" s="54"/>
      <c r="F63" s="17"/>
      <c r="G63" s="17"/>
      <c r="H63" s="17"/>
    </row>
    <row r="64" spans="1:8" ht="17.25" thickBot="1">
      <c r="A64" s="55" t="s">
        <v>81</v>
      </c>
      <c r="B64" s="55"/>
      <c r="C64" s="55"/>
      <c r="D64" s="54" t="s">
        <v>58</v>
      </c>
      <c r="E64" s="54"/>
      <c r="F64" s="17"/>
      <c r="G64" s="17"/>
      <c r="H64" s="17"/>
    </row>
    <row r="65" spans="1:8" ht="17.25" thickBot="1">
      <c r="A65" s="55" t="s">
        <v>82</v>
      </c>
      <c r="B65" s="55"/>
      <c r="C65" s="55"/>
      <c r="D65" s="54" t="s">
        <v>58</v>
      </c>
      <c r="E65" s="54"/>
      <c r="F65" s="17"/>
      <c r="G65" s="17"/>
      <c r="H65" s="17"/>
    </row>
    <row r="66" spans="1:8" ht="17.25" thickBot="1">
      <c r="A66" s="55" t="s">
        <v>83</v>
      </c>
      <c r="B66" s="55"/>
      <c r="C66" s="55"/>
      <c r="D66" s="57">
        <f>(E44-D68)*'[1]% для расчета 2018'!E6/100</f>
        <v>105148.97165353571</v>
      </c>
      <c r="E66" s="57"/>
      <c r="F66" s="17"/>
      <c r="G66" s="17"/>
      <c r="H66" s="17"/>
    </row>
    <row r="67" spans="1:8" ht="17.25" thickBot="1">
      <c r="A67" s="54" t="s">
        <v>84</v>
      </c>
      <c r="B67" s="54"/>
      <c r="C67" s="54"/>
      <c r="D67" s="54" t="s">
        <v>85</v>
      </c>
      <c r="E67" s="54"/>
      <c r="F67" s="17"/>
      <c r="G67" s="17"/>
      <c r="H67" s="17"/>
    </row>
    <row r="68" spans="1:8" ht="17.25" thickBot="1">
      <c r="A68" s="58" t="s">
        <v>86</v>
      </c>
      <c r="B68" s="58"/>
      <c r="C68" s="58"/>
      <c r="D68" s="59">
        <f>D69+D70</f>
        <v>235894.83104800002</v>
      </c>
      <c r="E68" s="59"/>
      <c r="F68" s="1"/>
      <c r="G68" s="1"/>
      <c r="H68" s="1"/>
    </row>
    <row r="69" spans="1:8" ht="17.25" thickBot="1">
      <c r="A69" s="54" t="s">
        <v>87</v>
      </c>
      <c r="B69" s="54"/>
      <c r="C69" s="54"/>
      <c r="D69" s="60">
        <f>(C23+C24+C25+C26)*1.8%</f>
        <v>49130.912267999993</v>
      </c>
      <c r="E69" s="61" t="s">
        <v>88</v>
      </c>
      <c r="F69" s="17"/>
      <c r="G69" s="17"/>
      <c r="H69" s="17"/>
    </row>
    <row r="70" spans="1:8" ht="17.25" thickBot="1">
      <c r="A70" s="54" t="s">
        <v>89</v>
      </c>
      <c r="B70" s="54"/>
      <c r="C70" s="54"/>
      <c r="D70" s="60">
        <f>B26*0.982</f>
        <v>186763.91878000004</v>
      </c>
      <c r="E70" s="61" t="s">
        <v>90</v>
      </c>
      <c r="F70" s="17"/>
      <c r="G70" s="17"/>
      <c r="H70" s="17"/>
    </row>
    <row r="71" spans="1:8" ht="16.5">
      <c r="A71" s="27"/>
      <c r="B71" s="27"/>
      <c r="C71" s="62"/>
      <c r="D71" s="17"/>
      <c r="E71" s="17"/>
      <c r="F71" s="17"/>
      <c r="G71" s="17"/>
      <c r="H71" s="17"/>
    </row>
    <row r="72" spans="1:8" ht="16.5">
      <c r="A72" s="63" t="s">
        <v>91</v>
      </c>
      <c r="B72" s="63"/>
      <c r="C72" s="63"/>
      <c r="D72" s="63"/>
      <c r="E72" s="63"/>
      <c r="F72" s="63"/>
      <c r="G72" s="17"/>
      <c r="H72" s="17"/>
    </row>
    <row r="73" spans="1:8" ht="17.25" thickBot="1">
      <c r="A73" s="17"/>
      <c r="B73" s="17"/>
      <c r="C73" s="17"/>
      <c r="D73" s="17"/>
      <c r="E73" s="17"/>
      <c r="F73" s="17"/>
      <c r="G73" s="17"/>
      <c r="H73" s="17"/>
    </row>
    <row r="74" spans="1:8" ht="50.25" thickBot="1">
      <c r="A74" s="14" t="s">
        <v>92</v>
      </c>
      <c r="B74" s="14"/>
      <c r="C74" s="15" t="s">
        <v>93</v>
      </c>
      <c r="D74" s="15" t="s">
        <v>94</v>
      </c>
      <c r="E74" s="14" t="s">
        <v>95</v>
      </c>
      <c r="F74" s="14"/>
      <c r="G74" s="17"/>
      <c r="H74" s="17"/>
    </row>
    <row r="75" spans="1:8" ht="33.75" thickBot="1">
      <c r="A75" s="64" t="s">
        <v>96</v>
      </c>
      <c r="B75" s="64"/>
      <c r="C75" s="65" t="s">
        <v>97</v>
      </c>
      <c r="D75" s="66">
        <v>6420.83</v>
      </c>
      <c r="E75" s="64" t="s">
        <v>98</v>
      </c>
      <c r="F75" s="64"/>
      <c r="G75" s="17"/>
      <c r="H75" s="17"/>
    </row>
    <row r="76" spans="1:8" ht="33.75" thickBot="1">
      <c r="A76" s="64" t="s">
        <v>99</v>
      </c>
      <c r="B76" s="64"/>
      <c r="C76" s="65" t="s">
        <v>97</v>
      </c>
      <c r="D76" s="66">
        <v>3307.33</v>
      </c>
      <c r="E76" s="64" t="s">
        <v>98</v>
      </c>
      <c r="F76" s="64"/>
      <c r="G76" s="17"/>
      <c r="H76" s="17"/>
    </row>
    <row r="77" spans="1:8" ht="33.75" thickBot="1">
      <c r="A77" s="64" t="s">
        <v>100</v>
      </c>
      <c r="B77" s="64"/>
      <c r="C77" s="65" t="s">
        <v>101</v>
      </c>
      <c r="D77" s="66">
        <v>10677.38</v>
      </c>
      <c r="E77" s="64" t="s">
        <v>98</v>
      </c>
      <c r="F77" s="64"/>
      <c r="G77" s="17"/>
      <c r="H77" s="17"/>
    </row>
    <row r="78" spans="1:8" ht="33.75" thickBot="1">
      <c r="A78" s="64" t="s">
        <v>102</v>
      </c>
      <c r="B78" s="64"/>
      <c r="C78" s="65" t="s">
        <v>103</v>
      </c>
      <c r="D78" s="66">
        <v>8737.9500000000007</v>
      </c>
      <c r="E78" s="64" t="s">
        <v>98</v>
      </c>
      <c r="F78" s="64"/>
      <c r="G78" s="17"/>
      <c r="H78" s="17"/>
    </row>
    <row r="79" spans="1:8" ht="33.75" thickBot="1">
      <c r="A79" s="64" t="s">
        <v>104</v>
      </c>
      <c r="B79" s="64"/>
      <c r="C79" s="65" t="s">
        <v>103</v>
      </c>
      <c r="D79" s="66">
        <v>2719.62</v>
      </c>
      <c r="E79" s="64" t="s">
        <v>98</v>
      </c>
      <c r="F79" s="64"/>
      <c r="G79" s="17"/>
      <c r="H79" s="17"/>
    </row>
    <row r="80" spans="1:8" ht="17.25" thickBot="1">
      <c r="A80" s="67" t="s">
        <v>52</v>
      </c>
      <c r="B80" s="67"/>
      <c r="C80" s="68"/>
      <c r="D80" s="39">
        <f>SUM(D75:D79)</f>
        <v>31863.11</v>
      </c>
      <c r="E80" s="67"/>
      <c r="F80" s="67"/>
      <c r="G80" s="30"/>
      <c r="H80" s="30"/>
    </row>
    <row r="81" spans="1:8" ht="16.5">
      <c r="A81" s="17"/>
      <c r="B81" s="17"/>
      <c r="C81" s="17"/>
      <c r="D81" s="17"/>
      <c r="E81" s="17"/>
      <c r="F81" s="17"/>
      <c r="G81" s="17"/>
      <c r="H81" s="17"/>
    </row>
    <row r="82" spans="1:8" ht="16.5">
      <c r="A82" s="63" t="s">
        <v>105</v>
      </c>
      <c r="B82" s="63"/>
      <c r="C82" s="63"/>
      <c r="D82" s="63"/>
      <c r="E82" s="63"/>
      <c r="F82" s="63"/>
      <c r="G82" s="17"/>
      <c r="H82" s="17"/>
    </row>
    <row r="83" spans="1:8" ht="17.25" thickBot="1">
      <c r="A83" s="17"/>
      <c r="B83" s="17"/>
      <c r="C83" s="17"/>
      <c r="D83" s="17"/>
      <c r="E83" s="17"/>
      <c r="F83" s="17"/>
      <c r="G83" s="17"/>
      <c r="H83" s="17"/>
    </row>
    <row r="84" spans="1:8" ht="50.25" thickBot="1">
      <c r="A84" s="69" t="s">
        <v>92</v>
      </c>
      <c r="B84" s="70"/>
      <c r="C84" s="71" t="s">
        <v>93</v>
      </c>
      <c r="D84" s="72" t="s">
        <v>94</v>
      </c>
      <c r="E84" s="69" t="s">
        <v>95</v>
      </c>
      <c r="F84" s="73"/>
      <c r="G84" s="17"/>
      <c r="H84" s="17"/>
    </row>
    <row r="85" spans="1:8" ht="17.25" thickBot="1">
      <c r="A85" s="74" t="s">
        <v>106</v>
      </c>
      <c r="B85" s="75"/>
      <c r="C85" s="71"/>
      <c r="D85" s="76">
        <v>0</v>
      </c>
      <c r="E85" s="77"/>
      <c r="F85" s="78"/>
      <c r="G85" s="17"/>
      <c r="H85" s="17"/>
    </row>
    <row r="86" spans="1:8" ht="17.25" thickBot="1">
      <c r="A86" s="79" t="s">
        <v>52</v>
      </c>
      <c r="B86" s="80"/>
      <c r="C86" s="81"/>
      <c r="D86" s="82">
        <f>SUM(D85:D85)</f>
        <v>0</v>
      </c>
      <c r="E86" s="83"/>
      <c r="F86" s="84"/>
      <c r="G86" s="30"/>
      <c r="H86" s="30"/>
    </row>
    <row r="87" spans="1:8" ht="16.5">
      <c r="A87" s="17"/>
      <c r="B87" s="85"/>
      <c r="C87" s="85"/>
      <c r="D87" s="86"/>
      <c r="E87" s="17"/>
      <c r="F87" s="17"/>
      <c r="G87" s="17"/>
      <c r="H87" s="17"/>
    </row>
    <row r="88" spans="1:8" ht="16.5">
      <c r="A88" s="63" t="s">
        <v>107</v>
      </c>
      <c r="B88" s="63"/>
      <c r="C88" s="63"/>
      <c r="D88" s="63"/>
      <c r="E88" s="63"/>
      <c r="F88" s="63"/>
      <c r="G88" s="17"/>
      <c r="H88" s="17"/>
    </row>
    <row r="89" spans="1:8" ht="33">
      <c r="A89" s="17"/>
      <c r="B89" s="17"/>
      <c r="C89" s="17"/>
      <c r="D89" s="17"/>
      <c r="E89" s="17" t="s">
        <v>94</v>
      </c>
      <c r="F89" s="17"/>
      <c r="G89" s="17"/>
      <c r="H89" s="17"/>
    </row>
    <row r="90" spans="1:8" ht="16.5">
      <c r="A90" s="29" t="s">
        <v>108</v>
      </c>
      <c r="B90" s="29"/>
      <c r="C90" s="17"/>
      <c r="D90" s="17"/>
      <c r="E90" s="17"/>
      <c r="F90" s="17"/>
      <c r="G90" s="17"/>
      <c r="H90" s="17"/>
    </row>
    <row r="91" spans="1:8" ht="16.5">
      <c r="A91" s="29" t="s">
        <v>109</v>
      </c>
      <c r="B91" s="29"/>
      <c r="C91" s="17"/>
      <c r="D91" s="17"/>
      <c r="E91" s="28">
        <f>D70</f>
        <v>186763.91878000004</v>
      </c>
      <c r="F91" s="17"/>
      <c r="G91" s="17"/>
      <c r="H91" s="17"/>
    </row>
    <row r="92" spans="1:8" ht="16.5">
      <c r="A92" s="87" t="s">
        <v>110</v>
      </c>
      <c r="B92" s="87"/>
      <c r="C92" s="17"/>
      <c r="D92" s="17"/>
      <c r="E92" s="28">
        <f>C38*0.1</f>
        <v>1502.5542520996546</v>
      </c>
      <c r="F92" s="17"/>
      <c r="G92" s="17"/>
      <c r="H92" s="17"/>
    </row>
    <row r="93" spans="1:8" ht="16.5">
      <c r="A93" s="17"/>
      <c r="B93" s="17"/>
      <c r="C93" s="17"/>
      <c r="D93" s="17"/>
      <c r="E93" s="17"/>
      <c r="F93" s="17"/>
      <c r="G93" s="17"/>
      <c r="H93" s="17"/>
    </row>
    <row r="94" spans="1:8" ht="16.5">
      <c r="A94" s="17"/>
      <c r="B94" s="17"/>
      <c r="C94" s="17"/>
      <c r="D94" s="17"/>
      <c r="E94" s="17"/>
      <c r="F94" s="17"/>
      <c r="G94" s="17"/>
      <c r="H94" s="17"/>
    </row>
    <row r="95" spans="1:8" ht="16.5">
      <c r="A95" s="17"/>
      <c r="B95" s="17"/>
      <c r="C95" s="17"/>
      <c r="D95" s="17"/>
      <c r="E95" s="17"/>
      <c r="F95" s="17"/>
      <c r="G95" s="17"/>
      <c r="H95" s="17"/>
    </row>
    <row r="96" spans="1:8" ht="33">
      <c r="A96" s="29" t="s">
        <v>111</v>
      </c>
      <c r="B96" s="29"/>
      <c r="C96" s="29"/>
      <c r="D96" s="88"/>
      <c r="E96" s="17"/>
      <c r="F96" s="17" t="s">
        <v>112</v>
      </c>
      <c r="G96" s="17"/>
      <c r="H96" s="17"/>
    </row>
    <row r="97" spans="1:8" ht="16.5">
      <c r="A97" s="17"/>
      <c r="B97" s="17"/>
      <c r="C97" s="17"/>
      <c r="D97" s="17"/>
      <c r="E97" s="17"/>
      <c r="F97" s="17"/>
      <c r="G97" s="17"/>
      <c r="H97" s="17"/>
    </row>
    <row r="98" spans="1:8" ht="16.5">
      <c r="A98" s="17"/>
      <c r="B98" s="17"/>
      <c r="C98" s="17"/>
      <c r="D98" s="17"/>
      <c r="E98" s="17"/>
      <c r="F98" s="17"/>
      <c r="G98" s="17"/>
      <c r="H98" s="17"/>
    </row>
    <row r="99" spans="1:8" ht="16.5">
      <c r="A99" s="17" t="s">
        <v>113</v>
      </c>
      <c r="B99" s="17"/>
      <c r="C99" s="17"/>
      <c r="D99" s="17"/>
      <c r="E99" s="17"/>
      <c r="F99" s="17"/>
      <c r="G99" s="17"/>
      <c r="H99" s="17"/>
    </row>
    <row r="100" spans="1:8" ht="16.5">
      <c r="A100" s="17"/>
      <c r="B100" s="17"/>
      <c r="C100" s="17"/>
      <c r="D100" s="17"/>
      <c r="E100" s="17"/>
      <c r="F100" s="17"/>
      <c r="G100" s="17"/>
      <c r="H100" s="17"/>
    </row>
    <row r="101" spans="1:8" ht="16.5">
      <c r="A101" s="17"/>
      <c r="B101" s="17"/>
      <c r="C101" s="17"/>
      <c r="D101" s="17"/>
      <c r="E101" s="17"/>
      <c r="F101" s="17"/>
      <c r="G101" s="17"/>
      <c r="H101" s="17"/>
    </row>
    <row r="102" spans="1:8" ht="16.5">
      <c r="A102" s="17" t="s">
        <v>114</v>
      </c>
      <c r="B102" s="17"/>
      <c r="C102" s="17"/>
      <c r="D102" s="17"/>
      <c r="E102" s="17"/>
      <c r="F102" s="17"/>
      <c r="G102" s="17"/>
      <c r="H102" s="17"/>
    </row>
  </sheetData>
  <mergeCells count="83">
    <mergeCell ref="A96:C96"/>
    <mergeCell ref="A86:B86"/>
    <mergeCell ref="E86:F86"/>
    <mergeCell ref="B87:C87"/>
    <mergeCell ref="A88:F88"/>
    <mergeCell ref="A90:B90"/>
    <mergeCell ref="A91:B91"/>
    <mergeCell ref="A79:B79"/>
    <mergeCell ref="E79:F79"/>
    <mergeCell ref="A80:B80"/>
    <mergeCell ref="E80:F80"/>
    <mergeCell ref="A82:F82"/>
    <mergeCell ref="A84:B84"/>
    <mergeCell ref="E84:F84"/>
    <mergeCell ref="A76:B76"/>
    <mergeCell ref="E76:F76"/>
    <mergeCell ref="A77:B77"/>
    <mergeCell ref="E77:F77"/>
    <mergeCell ref="A78:B78"/>
    <mergeCell ref="E78:F78"/>
    <mergeCell ref="A69:C69"/>
    <mergeCell ref="A70:C70"/>
    <mergeCell ref="A72:F72"/>
    <mergeCell ref="A74:B74"/>
    <mergeCell ref="E74:F74"/>
    <mergeCell ref="A75:B75"/>
    <mergeCell ref="E75:F75"/>
    <mergeCell ref="A66:C66"/>
    <mergeCell ref="D66:E66"/>
    <mergeCell ref="A67:C67"/>
    <mergeCell ref="D67:E67"/>
    <mergeCell ref="A68:C68"/>
    <mergeCell ref="D68:E68"/>
    <mergeCell ref="A63:C63"/>
    <mergeCell ref="D63:E63"/>
    <mergeCell ref="A64:C64"/>
    <mergeCell ref="D64:E64"/>
    <mergeCell ref="A65:C65"/>
    <mergeCell ref="D65:E65"/>
    <mergeCell ref="A59:C59"/>
    <mergeCell ref="D59:E59"/>
    <mergeCell ref="A60:C61"/>
    <mergeCell ref="D60:E61"/>
    <mergeCell ref="A62:C62"/>
    <mergeCell ref="D62:E62"/>
    <mergeCell ref="A56:C56"/>
    <mergeCell ref="D56:E56"/>
    <mergeCell ref="A57:C57"/>
    <mergeCell ref="D57:E57"/>
    <mergeCell ref="A58:C58"/>
    <mergeCell ref="D58:E58"/>
    <mergeCell ref="A53:C53"/>
    <mergeCell ref="D53:E53"/>
    <mergeCell ref="A54:C54"/>
    <mergeCell ref="D54:E54"/>
    <mergeCell ref="A55:C55"/>
    <mergeCell ref="D55:E55"/>
    <mergeCell ref="A50:C50"/>
    <mergeCell ref="D50:E50"/>
    <mergeCell ref="A51:C51"/>
    <mergeCell ref="D51:E51"/>
    <mergeCell ref="A52:C52"/>
    <mergeCell ref="D52:E52"/>
    <mergeCell ref="A47:C47"/>
    <mergeCell ref="D47:E47"/>
    <mergeCell ref="A48:C48"/>
    <mergeCell ref="D48:E48"/>
    <mergeCell ref="A49:C49"/>
    <mergeCell ref="D49:E49"/>
    <mergeCell ref="E27:F27"/>
    <mergeCell ref="G27:H27"/>
    <mergeCell ref="A29:G29"/>
    <mergeCell ref="A40:G40"/>
    <mergeCell ref="A42:E42"/>
    <mergeCell ref="A46:C46"/>
    <mergeCell ref="D46:E46"/>
    <mergeCell ref="A2:G2"/>
    <mergeCell ref="A3:G3"/>
    <mergeCell ref="A4:G4"/>
    <mergeCell ref="A5:G5"/>
    <mergeCell ref="A18:G18"/>
    <mergeCell ref="A21:A22"/>
    <mergeCell ref="D21:E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2019-03-20T09:52:16Z</dcterms:modified>
</cp:coreProperties>
</file>